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7275" windowHeight="3900" activeTab="0"/>
  </bookViews>
  <sheets>
    <sheet name="Introduction" sheetId="1" r:id="rId1"/>
    <sheet name="Funding &amp; Two Year Budget" sheetId="2" r:id="rId2"/>
    <sheet name="Directional Lead" sheetId="3" r:id="rId3"/>
    <sheet name="Teammate" sheetId="4" r:id="rId4"/>
    <sheet name="Housing Allowance Worksheet A" sheetId="5" r:id="rId5"/>
    <sheet name="Housing Allowance Worksheet B" sheetId="6" r:id="rId6"/>
  </sheets>
  <definedNames/>
  <calcPr fullCalcOnLoad="1"/>
</workbook>
</file>

<file path=xl/sharedStrings.xml><?xml version="1.0" encoding="utf-8"?>
<sst xmlns="http://schemas.openxmlformats.org/spreadsheetml/2006/main" count="165" uniqueCount="113">
  <si>
    <t>Support Raising</t>
  </si>
  <si>
    <t>Benefits</t>
  </si>
  <si>
    <t>Year One</t>
  </si>
  <si>
    <t>Year Two</t>
  </si>
  <si>
    <t>Mo: 1-6</t>
  </si>
  <si>
    <t>Mo 7-12</t>
  </si>
  <si>
    <t>Mo 13-18</t>
  </si>
  <si>
    <t>Mo 19-24</t>
  </si>
  <si>
    <t>Ttl Yr One</t>
  </si>
  <si>
    <t>Ttl Year Two</t>
  </si>
  <si>
    <t>Expenses</t>
  </si>
  <si>
    <t>Two Year Preliminary Budget</t>
  </si>
  <si>
    <t>Two Year Total</t>
  </si>
  <si>
    <t>Revenues</t>
  </si>
  <si>
    <t>Operating Expenses</t>
  </si>
  <si>
    <t xml:space="preserve">  Marketing</t>
  </si>
  <si>
    <t>Ministry</t>
  </si>
  <si>
    <t xml:space="preserve">  Outreach</t>
  </si>
  <si>
    <t xml:space="preserve">  Worship</t>
  </si>
  <si>
    <t xml:space="preserve">  Childrens</t>
  </si>
  <si>
    <t xml:space="preserve">  Telephone</t>
  </si>
  <si>
    <t xml:space="preserve">  Website</t>
  </si>
  <si>
    <t xml:space="preserve">  Facilities Rental</t>
  </si>
  <si>
    <t xml:space="preserve">  Insurance</t>
  </si>
  <si>
    <t xml:space="preserve">  Conference Expenses</t>
  </si>
  <si>
    <t xml:space="preserve">  Books</t>
  </si>
  <si>
    <t>Leadership Development</t>
  </si>
  <si>
    <t>Startup Expenses</t>
  </si>
  <si>
    <t xml:space="preserve">  Signs/Banners</t>
  </si>
  <si>
    <t xml:space="preserve">  Launch Marketing</t>
  </si>
  <si>
    <t xml:space="preserve">  Office Supplies</t>
  </si>
  <si>
    <t xml:space="preserve">  Laptop</t>
  </si>
  <si>
    <t xml:space="preserve">  Postage</t>
  </si>
  <si>
    <t xml:space="preserve">  Church Literature</t>
  </si>
  <si>
    <t xml:space="preserve">  Banking Fees</t>
  </si>
  <si>
    <t xml:space="preserve">  Portable Church/Equipment</t>
  </si>
  <si>
    <t>Total Expenses</t>
  </si>
  <si>
    <t>Total Revenues</t>
  </si>
  <si>
    <t>Surplus/(Deficit)</t>
  </si>
  <si>
    <t xml:space="preserve">  Constant Contact</t>
  </si>
  <si>
    <t>Two Year Preliminary Budget - continued</t>
  </si>
  <si>
    <t>Reserve - 2% of Revenues</t>
  </si>
  <si>
    <t xml:space="preserve">  EFCA Fair Share - 1%</t>
  </si>
  <si>
    <t xml:space="preserve">  GLD Fair Share - 1.25%</t>
  </si>
  <si>
    <t xml:space="preserve">  Health Insurance (12.5% of salary)</t>
  </si>
  <si>
    <t xml:space="preserve">  Retirement (Match up to 5%)</t>
  </si>
  <si>
    <t>Launch Team/Congregation</t>
  </si>
  <si>
    <t>1/10-6/10</t>
  </si>
  <si>
    <t>7/10-12/10</t>
  </si>
  <si>
    <t>1/11-6/11</t>
  </si>
  <si>
    <t>7/11-12/11</t>
  </si>
  <si>
    <t xml:space="preserve">  Daughter Church</t>
  </si>
  <si>
    <t>Partner Churches</t>
  </si>
  <si>
    <t>Compensation Expenses</t>
  </si>
  <si>
    <t xml:space="preserve">  Directional Lead</t>
  </si>
  <si>
    <t>Income</t>
  </si>
  <si>
    <t>Total Benefits</t>
  </si>
  <si>
    <t>Total Compensation</t>
  </si>
  <si>
    <t xml:space="preserve">  Base Salary</t>
  </si>
  <si>
    <t xml:space="preserve">  Housing Allowance</t>
  </si>
  <si>
    <t>Gross Income</t>
  </si>
  <si>
    <t xml:space="preserve">    Income</t>
  </si>
  <si>
    <t xml:space="preserve">  Disability (.75% of salary)</t>
  </si>
  <si>
    <t>Social Security Adjustment</t>
  </si>
  <si>
    <t>1/2 Self Employment Tax</t>
  </si>
  <si>
    <t xml:space="preserve">  Income</t>
  </si>
  <si>
    <t xml:space="preserve">  Net Earnings</t>
  </si>
  <si>
    <t xml:space="preserve">  Self-Employment Tax</t>
  </si>
  <si>
    <t xml:space="preserve">  Hospitality (Sunday Mornings)</t>
  </si>
  <si>
    <t xml:space="preserve">  Assimilation (Meet…)</t>
  </si>
  <si>
    <r>
      <t xml:space="preserve">Mission &amp; EFCA Family </t>
    </r>
    <r>
      <rPr>
        <sz val="10"/>
        <rFont val="Arial"/>
        <family val="2"/>
      </rPr>
      <t>(starts post launch)</t>
    </r>
  </si>
  <si>
    <t xml:space="preserve">  Discipleship/Small Group</t>
  </si>
  <si>
    <t xml:space="preserve">  Congregational Care/Compassion</t>
  </si>
  <si>
    <t xml:space="preserve">  Utilities</t>
  </si>
  <si>
    <t xml:space="preserve">  Teammate</t>
  </si>
  <si>
    <t>Housing Allowance Worksheet</t>
  </si>
  <si>
    <t>Period</t>
  </si>
  <si>
    <t>Date Designation Approved by Church Board</t>
  </si>
  <si>
    <t>Description</t>
  </si>
  <si>
    <t xml:space="preserve">Estimated </t>
  </si>
  <si>
    <t>Actual</t>
  </si>
  <si>
    <t>Down Payment</t>
  </si>
  <si>
    <t>Real Estate Commission</t>
  </si>
  <si>
    <t>Property Taxes</t>
  </si>
  <si>
    <t>Homeowners Insurance</t>
  </si>
  <si>
    <t>Personal Property Insurance on contents</t>
  </si>
  <si>
    <t>Umbrella Liability Insurance</t>
  </si>
  <si>
    <t>Structural Mainenance and Repair</t>
  </si>
  <si>
    <t>Landscaping, Gardening</t>
  </si>
  <si>
    <t>Furnishings</t>
  </si>
  <si>
    <t>Decoration</t>
  </si>
  <si>
    <t>Utilities (gas, electricity, water, trash)</t>
  </si>
  <si>
    <t>Local Telephone Expense (base charge)</t>
  </si>
  <si>
    <t>Homeowner's Association Dues</t>
  </si>
  <si>
    <t>Subtotal</t>
  </si>
  <si>
    <t>10% Allowance for Unexpected Expenses</t>
  </si>
  <si>
    <t>Total</t>
  </si>
  <si>
    <t>Properly Designated Housing Allowance by Church Board</t>
  </si>
  <si>
    <t>Fair Rental Value of Home, including furnishings plus utilities</t>
  </si>
  <si>
    <t>(B)</t>
  </si>
  <si>
    <t xml:space="preserve">(C) </t>
  </si>
  <si>
    <t>(A)</t>
  </si>
  <si>
    <t>The amount excludable from income for federal income tax purposes is the lowest of A, B, or C</t>
  </si>
  <si>
    <t>Salary and Housing Allowance are both included for computing self employment tax</t>
  </si>
  <si>
    <t>Minister is Renting</t>
  </si>
  <si>
    <t>Rental Payments</t>
  </si>
  <si>
    <t>Mortgage Payments</t>
  </si>
  <si>
    <t>The amount excludable from income for federal income tax purposes is the lower of A or B</t>
  </si>
  <si>
    <t>* Adapted from Zondervan Ministers Tax and Financial Guide</t>
  </si>
  <si>
    <t xml:space="preserve">  Adjustment (1/2 Self Employment Tax)</t>
  </si>
  <si>
    <t xml:space="preserve">  Support Raising</t>
  </si>
  <si>
    <t>Introduction</t>
  </si>
  <si>
    <t>Minister Owns the Residence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</si>
</sst>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_(* #,##0.0_);_(* \(#,##0.0\);_(* &quot;-&quot;?_);_(@_)"/>
  </numFmts>
  <fonts count="43">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u val="single"/>
      <sz val="10"/>
      <color indexed="8"/>
      <name val="Arial"/>
      <family val="0"/>
    </font>
    <font>
      <sz val="10"/>
      <color indexed="8"/>
      <name val="Calibri"/>
      <family val="0"/>
    </font>
    <font>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double"/>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horizontal="center"/>
    </xf>
    <xf numFmtId="165" fontId="2" fillId="0" borderId="0" xfId="42" applyNumberFormat="1" applyFont="1" applyAlignment="1">
      <alignment/>
    </xf>
    <xf numFmtId="0" fontId="2" fillId="0" borderId="0" xfId="0" applyFont="1" applyAlignment="1">
      <alignment/>
    </xf>
    <xf numFmtId="0" fontId="0" fillId="0" borderId="0" xfId="0" applyFont="1" applyAlignment="1">
      <alignment/>
    </xf>
    <xf numFmtId="165" fontId="2" fillId="0" borderId="0" xfId="42" applyNumberFormat="1" applyFont="1" applyAlignment="1">
      <alignment horizontal="right"/>
    </xf>
    <xf numFmtId="0" fontId="2" fillId="0" borderId="0" xfId="0" applyFont="1" applyAlignment="1">
      <alignment horizontal="right"/>
    </xf>
    <xf numFmtId="38" fontId="2" fillId="0" borderId="0" xfId="42" applyNumberFormat="1" applyFont="1" applyAlignment="1">
      <alignment/>
    </xf>
    <xf numFmtId="38" fontId="2" fillId="0" borderId="0" xfId="0" applyNumberFormat="1" applyFont="1" applyAlignment="1">
      <alignment/>
    </xf>
    <xf numFmtId="165" fontId="0" fillId="0" borderId="0" xfId="42" applyNumberFormat="1" applyFont="1" applyAlignment="1">
      <alignment/>
    </xf>
    <xf numFmtId="0" fontId="0" fillId="0" borderId="0" xfId="0" applyFont="1" applyAlignment="1">
      <alignment horizontal="right"/>
    </xf>
    <xf numFmtId="165" fontId="0" fillId="0" borderId="0" xfId="42" applyNumberFormat="1" applyFont="1" applyAlignment="1">
      <alignment horizontal="right"/>
    </xf>
    <xf numFmtId="38" fontId="0" fillId="0" borderId="0" xfId="42" applyNumberFormat="1" applyFont="1" applyAlignment="1">
      <alignment/>
    </xf>
    <xf numFmtId="38" fontId="0" fillId="0" borderId="0" xfId="0" applyNumberFormat="1" applyFont="1" applyAlignment="1">
      <alignment/>
    </xf>
    <xf numFmtId="37" fontId="0" fillId="0" borderId="0" xfId="0" applyNumberFormat="1" applyFont="1" applyAlignment="1">
      <alignment/>
    </xf>
    <xf numFmtId="38" fontId="0" fillId="0" borderId="10" xfId="42" applyNumberFormat="1" applyFont="1" applyBorder="1" applyAlignment="1">
      <alignment/>
    </xf>
    <xf numFmtId="38" fontId="0" fillId="0" borderId="10" xfId="0" applyNumberFormat="1" applyFont="1" applyBorder="1" applyAlignment="1">
      <alignment/>
    </xf>
    <xf numFmtId="38" fontId="0" fillId="0" borderId="0" xfId="42" applyNumberFormat="1" applyFont="1" applyBorder="1" applyAlignment="1">
      <alignment/>
    </xf>
    <xf numFmtId="38" fontId="0" fillId="0" borderId="0" xfId="0" applyNumberFormat="1" applyFont="1" applyBorder="1" applyAlignment="1">
      <alignment/>
    </xf>
    <xf numFmtId="38" fontId="0" fillId="0" borderId="11" xfId="42" applyNumberFormat="1" applyFont="1" applyBorder="1" applyAlignment="1">
      <alignment/>
    </xf>
    <xf numFmtId="38" fontId="0" fillId="0" borderId="11" xfId="0" applyNumberFormat="1" applyFont="1" applyBorder="1" applyAlignment="1">
      <alignment/>
    </xf>
    <xf numFmtId="0" fontId="0" fillId="0" borderId="0" xfId="0" applyFont="1" applyBorder="1" applyAlignment="1">
      <alignment/>
    </xf>
    <xf numFmtId="165" fontId="0" fillId="0" borderId="0" xfId="42" applyNumberFormat="1" applyFont="1" applyBorder="1" applyAlignment="1">
      <alignment/>
    </xf>
    <xf numFmtId="43" fontId="0" fillId="0" borderId="0" xfId="0" applyNumberFormat="1" applyAlignment="1">
      <alignment/>
    </xf>
    <xf numFmtId="0" fontId="0" fillId="0" borderId="10" xfId="0" applyBorder="1" applyAlignment="1">
      <alignment/>
    </xf>
    <xf numFmtId="0" fontId="0" fillId="0" borderId="10" xfId="0" applyFont="1" applyBorder="1" applyAlignment="1">
      <alignment/>
    </xf>
    <xf numFmtId="43" fontId="0" fillId="0" borderId="0" xfId="42" applyFont="1" applyAlignment="1">
      <alignment/>
    </xf>
    <xf numFmtId="43" fontId="0" fillId="0" borderId="10" xfId="42" applyFont="1" applyBorder="1" applyAlignment="1">
      <alignment/>
    </xf>
    <xf numFmtId="43" fontId="0" fillId="0" borderId="12" xfId="42" applyFont="1" applyBorder="1" applyAlignment="1">
      <alignment/>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0" xfId="0" applyFont="1" applyAlignment="1">
      <alignment/>
    </xf>
    <xf numFmtId="0" fontId="0" fillId="0" borderId="0" xfId="0" applyBorder="1" applyAlignment="1">
      <alignment/>
    </xf>
    <xf numFmtId="0" fontId="0" fillId="0" borderId="0" xfId="0" applyBorder="1" applyAlignment="1">
      <alignment/>
    </xf>
    <xf numFmtId="43" fontId="0" fillId="0" borderId="0" xfId="42" applyFont="1" applyAlignment="1">
      <alignment horizontal="center"/>
    </xf>
    <xf numFmtId="0" fontId="0" fillId="0" borderId="11" xfId="0" applyFont="1" applyBorder="1" applyAlignment="1">
      <alignment/>
    </xf>
    <xf numFmtId="43" fontId="0" fillId="0" borderId="11" xfId="42" applyFont="1" applyBorder="1" applyAlignment="1">
      <alignment horizontal="center"/>
    </xf>
    <xf numFmtId="0" fontId="0" fillId="0" borderId="11" xfId="0"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43" fontId="0" fillId="0" borderId="13" xfId="42" applyFont="1" applyBorder="1" applyAlignment="1">
      <alignment/>
    </xf>
    <xf numFmtId="0" fontId="0" fillId="0" borderId="0" xfId="0" applyAlignment="1">
      <alignment horizontal="center"/>
    </xf>
    <xf numFmtId="0" fontId="2" fillId="0" borderId="0" xfId="0" applyFont="1" applyAlignment="1">
      <alignment horizontal="center"/>
    </xf>
    <xf numFmtId="0" fontId="2" fillId="0" borderId="0" xfId="0" applyFont="1" applyAlignment="1">
      <alignment/>
    </xf>
    <xf numFmtId="43" fontId="0" fillId="0" borderId="10" xfId="42" applyFont="1" applyBorder="1" applyAlignment="1">
      <alignment horizontal="left"/>
    </xf>
    <xf numFmtId="43" fontId="0" fillId="0" borderId="14" xfId="42" applyFont="1" applyBorder="1" applyAlignment="1">
      <alignment horizontal="left"/>
    </xf>
    <xf numFmtId="0" fontId="1" fillId="0" borderId="0" xfId="0" applyFont="1" applyAlignment="1">
      <alignment horizontal="left"/>
    </xf>
    <xf numFmtId="0" fontId="0"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85725</xdr:rowOff>
    </xdr:from>
    <xdr:to>
      <xdr:col>8</xdr:col>
      <xdr:colOff>438150</xdr:colOff>
      <xdr:row>32</xdr:row>
      <xdr:rowOff>104775</xdr:rowOff>
    </xdr:to>
    <xdr:sp>
      <xdr:nvSpPr>
        <xdr:cNvPr id="1" name="Text Box 1"/>
        <xdr:cNvSpPr txBox="1">
          <a:spLocks noChangeArrowheads="1"/>
        </xdr:cNvSpPr>
      </xdr:nvSpPr>
      <xdr:spPr>
        <a:xfrm>
          <a:off x="238125" y="409575"/>
          <a:ext cx="5076825" cy="4876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template for common expenses of a church plant during the first two years.  These expenses will vary greatly based upon location, church planting model, and life stage and experience of the church planters.  None of the cells are locked so you have the freedom to make any changes or adjustments to this template to fit the unique needs of the church planting situation.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Many of these expenses will not occur until year two.  This budget could be adapted to include year three, although it is very difficult to project a three year budget for a start up church.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Every church planting pastor should purchase </a:t>
          </a:r>
          <a:r>
            <a:rPr lang="en-US" cap="none" sz="1000" b="0" i="0" u="sng" baseline="0">
              <a:solidFill>
                <a:srgbClr val="000000"/>
              </a:solidFill>
              <a:latin typeface="Arial"/>
              <a:ea typeface="Arial"/>
              <a:cs typeface="Arial"/>
            </a:rPr>
            <a:t>Zondervan's Minister's Tax and Financial Guide</a:t>
          </a:r>
          <a:r>
            <a:rPr lang="en-US" cap="none" sz="1000" b="0" i="0" u="none" baseline="0">
              <a:solidFill>
                <a:srgbClr val="000000"/>
              </a:solidFill>
              <a:latin typeface="Arial"/>
              <a:ea typeface="Arial"/>
              <a:cs typeface="Arial"/>
            </a:rPr>
            <a:t> by Dan Busby every year.  This is a great resource in making financial decisions and properly completing federal tax forms.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Every church should also purchase </a:t>
          </a:r>
          <a:r>
            <a:rPr lang="en-US" cap="none" sz="1000" b="0" i="0" u="sng" baseline="0">
              <a:solidFill>
                <a:srgbClr val="000000"/>
              </a:solidFill>
              <a:latin typeface="Arial"/>
              <a:ea typeface="Arial"/>
              <a:cs typeface="Arial"/>
            </a:rPr>
            <a:t>Zondervan's Church and Nonprofit Tax and Financial Guide </a:t>
          </a:r>
          <a:r>
            <a:rPr lang="en-US" cap="none" sz="1000" b="0" i="0" u="none" baseline="0">
              <a:solidFill>
                <a:srgbClr val="000000"/>
              </a:solidFill>
              <a:latin typeface="Arial"/>
              <a:ea typeface="Arial"/>
              <a:cs typeface="Arial"/>
            </a:rPr>
            <a:t>by Dan Busby as a resource for the church's Treasurer.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The Compensation Handbook for Church Staff </a:t>
          </a:r>
          <a:r>
            <a:rPr lang="en-US" cap="none" sz="1000" b="0" i="0" u="none" baseline="0">
              <a:solidFill>
                <a:srgbClr val="000000"/>
              </a:solidFill>
              <a:latin typeface="Arial"/>
              <a:ea typeface="Arial"/>
              <a:cs typeface="Arial"/>
            </a:rPr>
            <a:t>available at </a:t>
          </a:r>
          <a:r>
            <a:rPr lang="en-US" cap="none" sz="1000" b="0" i="0" u="none" baseline="0">
              <a:solidFill>
                <a:srgbClr val="000000"/>
              </a:solidFill>
              <a:latin typeface="Calibri"/>
              <a:ea typeface="Calibri"/>
              <a:cs typeface="Calibri"/>
            </a:rPr>
            <a:t>http://store.churchlawtodaystore.com/20cohaforchs1.html</a:t>
          </a:r>
          <a:r>
            <a:rPr lang="en-US" cap="none" sz="1000" b="0" i="0" u="none" baseline="0">
              <a:solidFill>
                <a:srgbClr val="000000"/>
              </a:solidFill>
              <a:latin typeface="Calibri"/>
              <a:ea typeface="Calibri"/>
              <a:cs typeface="Calibri"/>
            </a:rPr>
            <a:t> is also a great resource for church's to have</a:t>
          </a:r>
          <a:r>
            <a:rPr lang="en-US" cap="none" sz="1000" b="0" i="0" u="none" baseline="0">
              <a:solidFill>
                <a:srgbClr val="000000"/>
              </a:solidFill>
              <a:latin typeface="Calibri"/>
              <a:ea typeface="Calibri"/>
              <a:cs typeface="Calibri"/>
            </a:rPr>
            <a:t> in determining salary ranges for pastors.  If you would like assistance in setting the church planter's salary please let me know.  I would be happy to help you with this process.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28575</xdr:rowOff>
    </xdr:from>
    <xdr:to>
      <xdr:col>3</xdr:col>
      <xdr:colOff>314325</xdr:colOff>
      <xdr:row>34</xdr:row>
      <xdr:rowOff>133350</xdr:rowOff>
    </xdr:to>
    <xdr:sp>
      <xdr:nvSpPr>
        <xdr:cNvPr id="1" name="TextBox 1"/>
        <xdr:cNvSpPr txBox="1">
          <a:spLocks noChangeArrowheads="1"/>
        </xdr:cNvSpPr>
      </xdr:nvSpPr>
      <xdr:spPr>
        <a:xfrm>
          <a:off x="142875" y="4114800"/>
          <a:ext cx="4467225" cy="1562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See Chapter 3 "The Pay Package" </a:t>
          </a:r>
          <a:r>
            <a:rPr lang="en-US" cap="none" sz="1100" b="0" i="0" u="sng" baseline="0">
              <a:solidFill>
                <a:srgbClr val="000000"/>
              </a:solidFill>
              <a:latin typeface="Calibri"/>
              <a:ea typeface="Calibri"/>
              <a:cs typeface="Calibri"/>
            </a:rPr>
            <a:t>in Zondervan's  Minister's Tax and Financial Guide </a:t>
          </a:r>
          <a:r>
            <a:rPr lang="en-US" cap="none" sz="1100" b="0" i="0" u="none" baseline="0">
              <a:solidFill>
                <a:srgbClr val="000000"/>
              </a:solidFill>
              <a:latin typeface="Calibri"/>
              <a:ea typeface="Calibri"/>
              <a:cs typeface="Calibri"/>
            </a:rPr>
            <a:t>for details on the</a:t>
          </a:r>
          <a:r>
            <a:rPr lang="en-US" cap="none" sz="1100" b="0" i="0" u="none" baseline="0">
              <a:solidFill>
                <a:srgbClr val="000000"/>
              </a:solidFill>
              <a:latin typeface="Calibri"/>
              <a:ea typeface="Calibri"/>
              <a:cs typeface="Calibri"/>
            </a:rPr>
            <a:t> pay package.  Note that may expenses can be reimbursed tax free or included as tax free benefits.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due note that only clothing that is not adaptable to general use, such as vestments, are deductible or reimbursable as a business expense.    A basic suit is not considered a vestment.  A robe would be.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28575</xdr:rowOff>
    </xdr:from>
    <xdr:to>
      <xdr:col>3</xdr:col>
      <xdr:colOff>314325</xdr:colOff>
      <xdr:row>34</xdr:row>
      <xdr:rowOff>133350</xdr:rowOff>
    </xdr:to>
    <xdr:sp>
      <xdr:nvSpPr>
        <xdr:cNvPr id="1" name="TextBox 1"/>
        <xdr:cNvSpPr txBox="1">
          <a:spLocks noChangeArrowheads="1"/>
        </xdr:cNvSpPr>
      </xdr:nvSpPr>
      <xdr:spPr>
        <a:xfrm>
          <a:off x="142875" y="4114800"/>
          <a:ext cx="4467225" cy="1562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See Chapter 3 "The Pay Package" </a:t>
          </a:r>
          <a:r>
            <a:rPr lang="en-US" cap="none" sz="1100" b="0" i="0" u="sng" baseline="0">
              <a:solidFill>
                <a:srgbClr val="000000"/>
              </a:solidFill>
              <a:latin typeface="Calibri"/>
              <a:ea typeface="Calibri"/>
              <a:cs typeface="Calibri"/>
            </a:rPr>
            <a:t>in Zondervan's  Minister's Tax and Financial Guide </a:t>
          </a:r>
          <a:r>
            <a:rPr lang="en-US" cap="none" sz="1100" b="0" i="0" u="none" baseline="0">
              <a:solidFill>
                <a:srgbClr val="000000"/>
              </a:solidFill>
              <a:latin typeface="Calibri"/>
              <a:ea typeface="Calibri"/>
              <a:cs typeface="Calibri"/>
            </a:rPr>
            <a:t>for details on the</a:t>
          </a:r>
          <a:r>
            <a:rPr lang="en-US" cap="none" sz="1100" b="0" i="0" u="none" baseline="0">
              <a:solidFill>
                <a:srgbClr val="000000"/>
              </a:solidFill>
              <a:latin typeface="Calibri"/>
              <a:ea typeface="Calibri"/>
              <a:cs typeface="Calibri"/>
            </a:rPr>
            <a:t> pay package.  Note that may expenses can be reimbursed tax free or included as tax free benefits.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due note that only clothing that is not adaptable to general use, such as vestments, are deductible or reimbursable as a business expense.    A basic suit is not considered a vestment.  A robe would be.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
  <sheetViews>
    <sheetView tabSelected="1" zoomScalePageLayoutView="0" workbookViewId="0" topLeftCell="A1">
      <selection activeCell="A1" sqref="A1:I1"/>
    </sheetView>
  </sheetViews>
  <sheetFormatPr defaultColWidth="9.140625" defaultRowHeight="12.75"/>
  <sheetData>
    <row r="1" spans="1:9" ht="12.75">
      <c r="A1" s="43" t="s">
        <v>111</v>
      </c>
      <c r="B1" s="43"/>
      <c r="C1" s="43"/>
      <c r="D1" s="43"/>
      <c r="E1" s="43"/>
      <c r="F1" s="43"/>
      <c r="G1" s="43"/>
      <c r="H1" s="43"/>
      <c r="I1" s="43"/>
    </row>
    <row r="2" spans="1:9" ht="12.75">
      <c r="A2" s="30"/>
      <c r="B2" s="30"/>
      <c r="C2" s="30"/>
      <c r="D2" s="30"/>
      <c r="E2" s="30"/>
      <c r="F2" s="30"/>
      <c r="G2" s="30"/>
      <c r="H2" s="30"/>
      <c r="I2" s="30"/>
    </row>
  </sheetData>
  <sheetProtection/>
  <mergeCells count="1">
    <mergeCell ref="A1:I1"/>
  </mergeCell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Q68"/>
  <sheetViews>
    <sheetView zoomScalePageLayoutView="0" workbookViewId="0" topLeftCell="A1">
      <selection activeCell="A15" sqref="A15"/>
    </sheetView>
  </sheetViews>
  <sheetFormatPr defaultColWidth="9.140625" defaultRowHeight="12.75"/>
  <cols>
    <col min="1" max="1" width="30.421875" style="4" bestFit="1" customWidth="1"/>
    <col min="2" max="2" width="10.57421875" style="9" bestFit="1" customWidth="1"/>
    <col min="3" max="3" width="9.8515625" style="9" bestFit="1" customWidth="1"/>
    <col min="4" max="4" width="11.140625" style="9" bestFit="1" customWidth="1"/>
    <col min="5" max="5" width="2.7109375" style="9" customWidth="1"/>
    <col min="6" max="6" width="9.57421875" style="4" bestFit="1" customWidth="1"/>
    <col min="7" max="7" width="9.8515625" style="4" bestFit="1" customWidth="1"/>
    <col min="8" max="8" width="12.421875" style="4" bestFit="1" customWidth="1"/>
    <col min="9" max="9" width="2.7109375" style="4" customWidth="1"/>
    <col min="10" max="10" width="14.8515625" style="4" bestFit="1" customWidth="1"/>
    <col min="11" max="16384" width="9.140625" style="4" customWidth="1"/>
  </cols>
  <sheetData>
    <row r="1" spans="1:10" ht="12.75">
      <c r="A1" s="44" t="s">
        <v>11</v>
      </c>
      <c r="B1" s="44"/>
      <c r="C1" s="44"/>
      <c r="D1" s="44"/>
      <c r="E1" s="44"/>
      <c r="F1" s="44"/>
      <c r="G1" s="44"/>
      <c r="H1" s="44"/>
      <c r="I1" s="44"/>
      <c r="J1" s="44"/>
    </row>
    <row r="2" spans="1:10" ht="12.75">
      <c r="A2" s="1"/>
      <c r="B2" s="1"/>
      <c r="C2" s="1"/>
      <c r="D2" s="1"/>
      <c r="E2" s="1"/>
      <c r="F2" s="1"/>
      <c r="G2" s="1"/>
      <c r="H2" s="1"/>
      <c r="I2" s="1"/>
      <c r="J2" s="1"/>
    </row>
    <row r="3" spans="2:6" ht="12.75">
      <c r="B3" s="2" t="s">
        <v>2</v>
      </c>
      <c r="C3" s="2"/>
      <c r="E3" s="2"/>
      <c r="F3" s="3" t="s">
        <v>3</v>
      </c>
    </row>
    <row r="4" spans="1:10" ht="12.75">
      <c r="A4" s="10"/>
      <c r="B4" s="11" t="s">
        <v>4</v>
      </c>
      <c r="C4" s="11" t="s">
        <v>5</v>
      </c>
      <c r="D4" s="5"/>
      <c r="E4" s="11"/>
      <c r="F4" s="10" t="s">
        <v>6</v>
      </c>
      <c r="G4" s="10" t="s">
        <v>7</v>
      </c>
      <c r="H4" s="6"/>
      <c r="I4" s="10"/>
      <c r="J4" s="6"/>
    </row>
    <row r="5" spans="2:10" ht="12.75">
      <c r="B5" s="11"/>
      <c r="C5" s="11"/>
      <c r="D5" s="5" t="s">
        <v>8</v>
      </c>
      <c r="E5" s="11"/>
      <c r="F5" s="10"/>
      <c r="G5" s="11"/>
      <c r="H5" s="6" t="s">
        <v>9</v>
      </c>
      <c r="I5" s="10"/>
      <c r="J5" s="6" t="s">
        <v>12</v>
      </c>
    </row>
    <row r="6" spans="1:11" ht="12.75">
      <c r="A6" s="3" t="s">
        <v>13</v>
      </c>
      <c r="B6" s="12"/>
      <c r="C6" s="12"/>
      <c r="D6" s="12"/>
      <c r="E6" s="12"/>
      <c r="F6" s="13"/>
      <c r="G6" s="13"/>
      <c r="H6" s="13"/>
      <c r="I6" s="13"/>
      <c r="J6" s="13"/>
      <c r="K6" s="14"/>
    </row>
    <row r="7" spans="1:11" ht="12.75">
      <c r="A7" s="4" t="s">
        <v>52</v>
      </c>
      <c r="B7" s="12"/>
      <c r="C7" s="12"/>
      <c r="D7" s="12">
        <f>B7+C7</f>
        <v>0</v>
      </c>
      <c r="E7" s="12"/>
      <c r="F7" s="12"/>
      <c r="G7" s="12"/>
      <c r="H7" s="12">
        <f>F7+G7</f>
        <v>0</v>
      </c>
      <c r="I7" s="13"/>
      <c r="J7" s="13">
        <f>D7+H7</f>
        <v>0</v>
      </c>
      <c r="K7" s="14"/>
    </row>
    <row r="8" spans="1:11" ht="12.75">
      <c r="A8" s="4" t="s">
        <v>0</v>
      </c>
      <c r="B8" s="17"/>
      <c r="C8" s="17"/>
      <c r="D8" s="17">
        <f>B8+C8</f>
        <v>0</v>
      </c>
      <c r="E8" s="17"/>
      <c r="F8" s="17"/>
      <c r="G8" s="17"/>
      <c r="H8" s="17">
        <f>F8+G8</f>
        <v>0</v>
      </c>
      <c r="I8" s="18"/>
      <c r="J8" s="18">
        <f>D8+H8</f>
        <v>0</v>
      </c>
      <c r="K8" s="14"/>
    </row>
    <row r="9" spans="1:11" ht="13.5" thickBot="1">
      <c r="A9" s="4" t="s">
        <v>46</v>
      </c>
      <c r="B9" s="12"/>
      <c r="C9" s="12"/>
      <c r="D9" s="19">
        <f>B9+C9</f>
        <v>0</v>
      </c>
      <c r="E9" s="12"/>
      <c r="F9" s="12"/>
      <c r="G9" s="12"/>
      <c r="H9" s="19">
        <f>F9+G9</f>
        <v>0</v>
      </c>
      <c r="I9" s="13"/>
      <c r="J9" s="20">
        <f>D9+H9</f>
        <v>0</v>
      </c>
      <c r="K9" s="14"/>
    </row>
    <row r="10" spans="1:11" ht="12.75">
      <c r="A10" s="3" t="s">
        <v>37</v>
      </c>
      <c r="B10" s="17"/>
      <c r="C10" s="17"/>
      <c r="D10" s="7">
        <f>SUM(D7:D9)</f>
        <v>0</v>
      </c>
      <c r="E10" s="12"/>
      <c r="F10" s="18"/>
      <c r="G10" s="18"/>
      <c r="H10" s="7">
        <f>SUM(H7:H9)</f>
        <v>0</v>
      </c>
      <c r="I10" s="13"/>
      <c r="J10" s="7">
        <f>SUM(J7:J9)</f>
        <v>0</v>
      </c>
      <c r="K10" s="14"/>
    </row>
    <row r="11" spans="2:11" ht="12.75">
      <c r="B11" s="12"/>
      <c r="C11" s="12"/>
      <c r="D11" s="7"/>
      <c r="E11" s="12"/>
      <c r="F11" s="13"/>
      <c r="G11" s="13"/>
      <c r="H11" s="7"/>
      <c r="I11" s="13"/>
      <c r="J11" s="7"/>
      <c r="K11" s="14"/>
    </row>
    <row r="12" spans="1:11" ht="12.75">
      <c r="A12" s="3" t="s">
        <v>10</v>
      </c>
      <c r="B12" s="12"/>
      <c r="C12" s="12"/>
      <c r="D12" s="12"/>
      <c r="E12" s="12"/>
      <c r="F12" s="13"/>
      <c r="G12" s="13"/>
      <c r="H12" s="13"/>
      <c r="I12" s="13"/>
      <c r="J12" s="13"/>
      <c r="K12" s="14"/>
    </row>
    <row r="13" spans="1:11" ht="12.75">
      <c r="A13" s="3" t="s">
        <v>53</v>
      </c>
      <c r="B13" s="12"/>
      <c r="C13" s="12"/>
      <c r="D13" s="12"/>
      <c r="E13" s="12"/>
      <c r="F13" s="13"/>
      <c r="G13" s="13"/>
      <c r="H13" s="13"/>
      <c r="I13" s="13"/>
      <c r="J13" s="13"/>
      <c r="K13" s="14"/>
    </row>
    <row r="14" spans="1:11" ht="12.75">
      <c r="A14" s="4" t="s">
        <v>54</v>
      </c>
      <c r="B14" s="12">
        <f>'Directional Lead'!C22*0.5</f>
        <v>0</v>
      </c>
      <c r="C14" s="12">
        <f>'Directional Lead'!C22*0.5</f>
        <v>0</v>
      </c>
      <c r="D14" s="12">
        <f>B14+C14</f>
        <v>0</v>
      </c>
      <c r="E14" s="12"/>
      <c r="F14" s="13">
        <f>'Directional Lead'!C22*1.03*0.5</f>
        <v>0</v>
      </c>
      <c r="G14" s="13">
        <f>'Directional Lead'!C22*1.03*0.5</f>
        <v>0</v>
      </c>
      <c r="H14" s="12">
        <f>F14+G14</f>
        <v>0</v>
      </c>
      <c r="I14" s="13"/>
      <c r="J14" s="13">
        <f>D14+H14</f>
        <v>0</v>
      </c>
      <c r="K14" s="14"/>
    </row>
    <row r="15" spans="1:11" ht="12.75">
      <c r="A15" s="4" t="s">
        <v>74</v>
      </c>
      <c r="B15" s="12">
        <f>Teammate!C22*0.5</f>
        <v>0</v>
      </c>
      <c r="C15" s="12">
        <f>Teammate!C22*0.5</f>
        <v>0</v>
      </c>
      <c r="D15" s="15">
        <f>B15+C15</f>
        <v>0</v>
      </c>
      <c r="E15" s="12"/>
      <c r="F15" s="13">
        <f>Teammate!C22*1.03*0.5</f>
        <v>0</v>
      </c>
      <c r="G15" s="13">
        <f>Teammate!C22*1.03*0.5</f>
        <v>0</v>
      </c>
      <c r="H15" s="15">
        <f>F15+G15</f>
        <v>0</v>
      </c>
      <c r="I15" s="13"/>
      <c r="J15" s="16">
        <f>D15+H15</f>
        <v>0</v>
      </c>
      <c r="K15" s="14"/>
    </row>
    <row r="16" spans="2:11" ht="12.75">
      <c r="B16" s="12"/>
      <c r="C16" s="12"/>
      <c r="D16" s="12">
        <f>SUM(D14:D15)</f>
        <v>0</v>
      </c>
      <c r="E16" s="12"/>
      <c r="F16" s="13"/>
      <c r="G16" s="13"/>
      <c r="H16" s="12">
        <f>SUM(H14:H15)</f>
        <v>0</v>
      </c>
      <c r="I16" s="13"/>
      <c r="J16" s="13">
        <f>SUM(J14:J15)</f>
        <v>0</v>
      </c>
      <c r="K16" s="14"/>
    </row>
    <row r="17" spans="1:17" ht="12.75">
      <c r="A17" s="3" t="s">
        <v>16</v>
      </c>
      <c r="B17" s="12"/>
      <c r="C17" s="12"/>
      <c r="D17" s="12"/>
      <c r="E17" s="12"/>
      <c r="F17" s="13"/>
      <c r="G17" s="13"/>
      <c r="H17" s="12"/>
      <c r="I17" s="13"/>
      <c r="J17" s="13"/>
      <c r="K17" s="14"/>
      <c r="N17" s="21"/>
      <c r="O17" s="21"/>
      <c r="P17" s="21"/>
      <c r="Q17" s="21"/>
    </row>
    <row r="18" spans="1:17" ht="12.75">
      <c r="A18" s="4" t="s">
        <v>17</v>
      </c>
      <c r="B18" s="12"/>
      <c r="C18" s="12"/>
      <c r="D18" s="12">
        <f aca="true" t="shared" si="0" ref="D18:D60">B18+C18</f>
        <v>0</v>
      </c>
      <c r="E18" s="12"/>
      <c r="F18" s="13"/>
      <c r="G18" s="13"/>
      <c r="H18" s="12">
        <f aca="true" t="shared" si="1" ref="H18:H60">F18+G18</f>
        <v>0</v>
      </c>
      <c r="I18" s="13"/>
      <c r="J18" s="13">
        <f aca="true" t="shared" si="2" ref="J18:J63">D18+H18</f>
        <v>0</v>
      </c>
      <c r="K18" s="14"/>
      <c r="N18" s="21"/>
      <c r="O18" s="21"/>
      <c r="P18" s="21"/>
      <c r="Q18" s="21"/>
    </row>
    <row r="19" spans="1:17" ht="12.75">
      <c r="A19" s="4" t="s">
        <v>18</v>
      </c>
      <c r="B19" s="12"/>
      <c r="C19" s="12"/>
      <c r="D19" s="12">
        <f t="shared" si="0"/>
        <v>0</v>
      </c>
      <c r="E19" s="12"/>
      <c r="F19" s="13"/>
      <c r="G19" s="13"/>
      <c r="H19" s="12">
        <f t="shared" si="1"/>
        <v>0</v>
      </c>
      <c r="I19" s="13"/>
      <c r="J19" s="13">
        <f t="shared" si="2"/>
        <v>0</v>
      </c>
      <c r="K19" s="14"/>
      <c r="N19" s="21"/>
      <c r="O19" s="21"/>
      <c r="P19" s="21"/>
      <c r="Q19" s="21"/>
    </row>
    <row r="20" spans="1:17" ht="12.75">
      <c r="A20" s="4" t="s">
        <v>68</v>
      </c>
      <c r="B20" s="12"/>
      <c r="C20" s="12"/>
      <c r="D20" s="12">
        <f>B20+C20</f>
        <v>0</v>
      </c>
      <c r="E20" s="12"/>
      <c r="F20" s="13"/>
      <c r="G20" s="13"/>
      <c r="H20" s="12">
        <f>F20+G20</f>
        <v>0</v>
      </c>
      <c r="I20" s="13"/>
      <c r="J20" s="13">
        <f>D20+H20</f>
        <v>0</v>
      </c>
      <c r="K20" s="14"/>
      <c r="N20" s="18"/>
      <c r="O20" s="21"/>
      <c r="P20" s="21"/>
      <c r="Q20" s="21"/>
    </row>
    <row r="21" spans="1:17" ht="12.75">
      <c r="A21" s="4" t="s">
        <v>69</v>
      </c>
      <c r="B21" s="12"/>
      <c r="C21" s="12"/>
      <c r="D21" s="12">
        <f>B21+C21</f>
        <v>0</v>
      </c>
      <c r="E21" s="12"/>
      <c r="F21" s="13"/>
      <c r="G21" s="13"/>
      <c r="H21" s="12">
        <f>F21+G21</f>
        <v>0</v>
      </c>
      <c r="I21" s="13"/>
      <c r="J21" s="13">
        <f>D21+H21</f>
        <v>0</v>
      </c>
      <c r="K21" s="14"/>
      <c r="N21" s="18"/>
      <c r="O21" s="21"/>
      <c r="P21" s="21"/>
      <c r="Q21" s="21"/>
    </row>
    <row r="22" spans="1:17" ht="12.75">
      <c r="A22" s="4" t="s">
        <v>19</v>
      </c>
      <c r="B22" s="12"/>
      <c r="C22" s="12"/>
      <c r="D22" s="12">
        <f t="shared" si="0"/>
        <v>0</v>
      </c>
      <c r="E22" s="12"/>
      <c r="F22" s="13"/>
      <c r="G22" s="13"/>
      <c r="H22" s="12">
        <f t="shared" si="1"/>
        <v>0</v>
      </c>
      <c r="I22" s="13"/>
      <c r="J22" s="13">
        <f t="shared" si="2"/>
        <v>0</v>
      </c>
      <c r="K22" s="14"/>
      <c r="N22" s="18"/>
      <c r="O22" s="21"/>
      <c r="P22" s="21"/>
      <c r="Q22" s="21"/>
    </row>
    <row r="23" spans="1:17" ht="12.75">
      <c r="A23" s="4" t="s">
        <v>71</v>
      </c>
      <c r="B23" s="12"/>
      <c r="C23" s="12"/>
      <c r="D23" s="12">
        <f t="shared" si="0"/>
        <v>0</v>
      </c>
      <c r="E23" s="12"/>
      <c r="F23" s="13"/>
      <c r="G23" s="13"/>
      <c r="H23" s="12">
        <f t="shared" si="1"/>
        <v>0</v>
      </c>
      <c r="I23" s="13"/>
      <c r="J23" s="13">
        <f t="shared" si="2"/>
        <v>0</v>
      </c>
      <c r="K23" s="14"/>
      <c r="N23" s="18"/>
      <c r="O23" s="21"/>
      <c r="P23" s="21"/>
      <c r="Q23" s="21"/>
    </row>
    <row r="24" spans="1:17" ht="12.75">
      <c r="A24" s="4" t="s">
        <v>72</v>
      </c>
      <c r="B24" s="12"/>
      <c r="C24" s="12"/>
      <c r="D24" s="15">
        <f t="shared" si="0"/>
        <v>0</v>
      </c>
      <c r="E24" s="12"/>
      <c r="F24" s="13"/>
      <c r="G24" s="13"/>
      <c r="H24" s="15">
        <f t="shared" si="1"/>
        <v>0</v>
      </c>
      <c r="I24" s="13"/>
      <c r="J24" s="16">
        <f t="shared" si="2"/>
        <v>0</v>
      </c>
      <c r="K24" s="14"/>
      <c r="N24" s="18"/>
      <c r="O24" s="21"/>
      <c r="P24" s="21"/>
      <c r="Q24" s="21"/>
    </row>
    <row r="25" spans="2:17" ht="12.75">
      <c r="B25" s="12"/>
      <c r="C25" s="12"/>
      <c r="D25" s="12">
        <f>SUM(D18:D24)</f>
        <v>0</v>
      </c>
      <c r="E25" s="12"/>
      <c r="F25" s="13"/>
      <c r="G25" s="13"/>
      <c r="H25" s="12">
        <f>SUM(H18:H24)</f>
        <v>0</v>
      </c>
      <c r="I25" s="13"/>
      <c r="J25" s="13">
        <f>SUM(J18:J24)</f>
        <v>0</v>
      </c>
      <c r="K25" s="14"/>
      <c r="N25" s="18"/>
      <c r="O25" s="21"/>
      <c r="P25" s="21"/>
      <c r="Q25" s="21"/>
    </row>
    <row r="26" spans="1:17" ht="12.75">
      <c r="A26" s="3" t="s">
        <v>14</v>
      </c>
      <c r="B26" s="12"/>
      <c r="C26" s="12"/>
      <c r="D26" s="12"/>
      <c r="E26" s="12"/>
      <c r="F26" s="13"/>
      <c r="G26" s="13"/>
      <c r="H26" s="12"/>
      <c r="I26" s="13"/>
      <c r="J26" s="13"/>
      <c r="K26" s="14"/>
      <c r="N26" s="18"/>
      <c r="O26" s="18"/>
      <c r="P26" s="21"/>
      <c r="Q26" s="21"/>
    </row>
    <row r="27" spans="1:17" ht="12.75">
      <c r="A27" s="4" t="s">
        <v>22</v>
      </c>
      <c r="B27" s="12"/>
      <c r="C27" s="12"/>
      <c r="D27" s="12">
        <f t="shared" si="0"/>
        <v>0</v>
      </c>
      <c r="E27" s="12"/>
      <c r="F27" s="13"/>
      <c r="G27" s="13"/>
      <c r="H27" s="12">
        <f t="shared" si="1"/>
        <v>0</v>
      </c>
      <c r="I27" s="13"/>
      <c r="J27" s="13">
        <f t="shared" si="2"/>
        <v>0</v>
      </c>
      <c r="K27" s="14"/>
      <c r="N27" s="21"/>
      <c r="O27" s="21"/>
      <c r="P27" s="21"/>
      <c r="Q27" s="21"/>
    </row>
    <row r="28" spans="1:17" ht="12.75">
      <c r="A28" s="4" t="s">
        <v>73</v>
      </c>
      <c r="B28" s="12"/>
      <c r="C28" s="12"/>
      <c r="D28" s="12">
        <f t="shared" si="0"/>
        <v>0</v>
      </c>
      <c r="E28" s="12"/>
      <c r="F28" s="13"/>
      <c r="G28" s="13"/>
      <c r="H28" s="12">
        <f t="shared" si="1"/>
        <v>0</v>
      </c>
      <c r="I28" s="13"/>
      <c r="J28" s="13">
        <f t="shared" si="2"/>
        <v>0</v>
      </c>
      <c r="K28" s="14"/>
      <c r="N28" s="21"/>
      <c r="O28" s="21"/>
      <c r="P28" s="21"/>
      <c r="Q28" s="21"/>
    </row>
    <row r="29" spans="1:17" ht="12.75">
      <c r="A29" s="4" t="s">
        <v>23</v>
      </c>
      <c r="B29" s="12"/>
      <c r="C29" s="12"/>
      <c r="D29" s="12">
        <f t="shared" si="0"/>
        <v>0</v>
      </c>
      <c r="E29" s="12"/>
      <c r="F29" s="13"/>
      <c r="G29" s="13"/>
      <c r="H29" s="12">
        <f t="shared" si="1"/>
        <v>0</v>
      </c>
      <c r="I29" s="13"/>
      <c r="J29" s="13">
        <f t="shared" si="2"/>
        <v>0</v>
      </c>
      <c r="K29" s="14"/>
      <c r="N29" s="18"/>
      <c r="O29" s="21"/>
      <c r="P29" s="21"/>
      <c r="Q29" s="21"/>
    </row>
    <row r="30" spans="1:17" ht="12.75">
      <c r="A30" s="4" t="s">
        <v>110</v>
      </c>
      <c r="B30" s="12"/>
      <c r="C30" s="12"/>
      <c r="D30" s="12">
        <f t="shared" si="0"/>
        <v>0</v>
      </c>
      <c r="E30" s="12"/>
      <c r="F30" s="13"/>
      <c r="G30" s="13"/>
      <c r="H30" s="12">
        <f t="shared" si="1"/>
        <v>0</v>
      </c>
      <c r="I30" s="13"/>
      <c r="J30" s="13">
        <f t="shared" si="2"/>
        <v>0</v>
      </c>
      <c r="K30" s="14"/>
      <c r="N30" s="18"/>
      <c r="O30" s="21"/>
      <c r="P30" s="21"/>
      <c r="Q30" s="21"/>
    </row>
    <row r="31" spans="1:17" ht="12.75">
      <c r="A31" s="4" t="s">
        <v>15</v>
      </c>
      <c r="B31" s="12"/>
      <c r="C31" s="12"/>
      <c r="D31" s="12">
        <f>B31+C31</f>
        <v>0</v>
      </c>
      <c r="E31" s="12"/>
      <c r="F31" s="13"/>
      <c r="G31" s="13"/>
      <c r="H31" s="12">
        <f>F31+G31</f>
        <v>0</v>
      </c>
      <c r="I31" s="13"/>
      <c r="J31" s="13">
        <f>D31+H31</f>
        <v>0</v>
      </c>
      <c r="K31" s="14"/>
      <c r="N31" s="18"/>
      <c r="O31" s="21"/>
      <c r="P31" s="21"/>
      <c r="Q31" s="21"/>
    </row>
    <row r="32" spans="1:17" ht="12.75">
      <c r="A32" s="4" t="s">
        <v>21</v>
      </c>
      <c r="B32" s="12"/>
      <c r="C32" s="12"/>
      <c r="D32" s="12">
        <f>B32+C32</f>
        <v>0</v>
      </c>
      <c r="E32" s="12"/>
      <c r="F32" s="13"/>
      <c r="G32" s="13"/>
      <c r="H32" s="12">
        <f>F32+G32</f>
        <v>0</v>
      </c>
      <c r="I32" s="13"/>
      <c r="J32" s="13">
        <f>D32+H32</f>
        <v>0</v>
      </c>
      <c r="K32" s="14"/>
      <c r="N32" s="21"/>
      <c r="O32" s="18"/>
      <c r="P32" s="21"/>
      <c r="Q32" s="21"/>
    </row>
    <row r="33" spans="1:17" ht="12.75">
      <c r="A33" s="4" t="s">
        <v>39</v>
      </c>
      <c r="B33" s="12"/>
      <c r="C33" s="12"/>
      <c r="D33" s="12">
        <f>B33+C33</f>
        <v>0</v>
      </c>
      <c r="E33" s="12"/>
      <c r="F33" s="13"/>
      <c r="G33" s="13"/>
      <c r="H33" s="12">
        <f>F33+G33</f>
        <v>0</v>
      </c>
      <c r="I33" s="13"/>
      <c r="J33" s="13">
        <f>D33+H33</f>
        <v>0</v>
      </c>
      <c r="K33" s="14"/>
      <c r="N33" s="21"/>
      <c r="O33" s="21"/>
      <c r="P33" s="21"/>
      <c r="Q33" s="21"/>
    </row>
    <row r="34" spans="1:15" ht="12.75">
      <c r="A34" s="4" t="s">
        <v>20</v>
      </c>
      <c r="B34" s="12"/>
      <c r="C34" s="12"/>
      <c r="D34" s="12">
        <f t="shared" si="0"/>
        <v>0</v>
      </c>
      <c r="E34" s="12"/>
      <c r="F34" s="13"/>
      <c r="G34" s="13"/>
      <c r="H34" s="12">
        <f t="shared" si="1"/>
        <v>0</v>
      </c>
      <c r="I34" s="13"/>
      <c r="J34" s="13">
        <f t="shared" si="2"/>
        <v>0</v>
      </c>
      <c r="K34" s="14"/>
      <c r="O34" s="13"/>
    </row>
    <row r="35" spans="1:11" ht="12.75">
      <c r="A35" s="4" t="s">
        <v>30</v>
      </c>
      <c r="B35" s="12"/>
      <c r="C35" s="12"/>
      <c r="D35" s="12">
        <f t="shared" si="0"/>
        <v>0</v>
      </c>
      <c r="E35" s="12"/>
      <c r="F35" s="13"/>
      <c r="G35" s="13"/>
      <c r="H35" s="12">
        <f t="shared" si="1"/>
        <v>0</v>
      </c>
      <c r="I35" s="13"/>
      <c r="J35" s="13">
        <f t="shared" si="2"/>
        <v>0</v>
      </c>
      <c r="K35" s="14"/>
    </row>
    <row r="36" spans="1:11" ht="12.75">
      <c r="A36" s="4" t="s">
        <v>32</v>
      </c>
      <c r="B36" s="12"/>
      <c r="C36" s="12"/>
      <c r="D36" s="12">
        <f t="shared" si="0"/>
        <v>0</v>
      </c>
      <c r="E36" s="12"/>
      <c r="F36" s="13"/>
      <c r="G36" s="13"/>
      <c r="H36" s="12">
        <f t="shared" si="1"/>
        <v>0</v>
      </c>
      <c r="I36" s="13"/>
      <c r="J36" s="13">
        <f t="shared" si="2"/>
        <v>0</v>
      </c>
      <c r="K36" s="14"/>
    </row>
    <row r="37" spans="1:11" ht="12.75">
      <c r="A37" s="4" t="s">
        <v>34</v>
      </c>
      <c r="B37" s="12"/>
      <c r="C37" s="12"/>
      <c r="D37" s="15">
        <f t="shared" si="0"/>
        <v>0</v>
      </c>
      <c r="E37" s="12"/>
      <c r="F37" s="13"/>
      <c r="G37" s="13"/>
      <c r="H37" s="15">
        <f t="shared" si="1"/>
        <v>0</v>
      </c>
      <c r="I37" s="13"/>
      <c r="J37" s="16">
        <f t="shared" si="2"/>
        <v>0</v>
      </c>
      <c r="K37" s="14"/>
    </row>
    <row r="38" spans="2:11" ht="12.75">
      <c r="B38" s="12"/>
      <c r="C38" s="12"/>
      <c r="D38" s="12">
        <f>SUM(D27:D37)</f>
        <v>0</v>
      </c>
      <c r="E38" s="12"/>
      <c r="F38" s="13"/>
      <c r="G38" s="13"/>
      <c r="H38" s="12">
        <f>SUM(H27:H37)</f>
        <v>0</v>
      </c>
      <c r="I38" s="13"/>
      <c r="J38" s="13">
        <f t="shared" si="2"/>
        <v>0</v>
      </c>
      <c r="K38" s="14"/>
    </row>
    <row r="39" spans="1:11" ht="12.75">
      <c r="A39" s="3" t="s">
        <v>26</v>
      </c>
      <c r="B39" s="12"/>
      <c r="C39" s="12"/>
      <c r="D39" s="12"/>
      <c r="E39" s="12"/>
      <c r="F39" s="13"/>
      <c r="G39" s="13"/>
      <c r="H39" s="12"/>
      <c r="I39" s="13"/>
      <c r="J39" s="13"/>
      <c r="K39" s="14"/>
    </row>
    <row r="40" spans="1:11" ht="12.75">
      <c r="A40" s="4" t="s">
        <v>24</v>
      </c>
      <c r="B40" s="12"/>
      <c r="C40" s="12"/>
      <c r="D40" s="12">
        <f t="shared" si="0"/>
        <v>0</v>
      </c>
      <c r="E40" s="12"/>
      <c r="F40" s="13"/>
      <c r="G40" s="13"/>
      <c r="H40" s="12">
        <f t="shared" si="1"/>
        <v>0</v>
      </c>
      <c r="I40" s="13"/>
      <c r="J40" s="13">
        <f t="shared" si="2"/>
        <v>0</v>
      </c>
      <c r="K40" s="14"/>
    </row>
    <row r="41" spans="1:11" ht="12.75">
      <c r="A41" s="4" t="s">
        <v>25</v>
      </c>
      <c r="B41" s="12"/>
      <c r="C41" s="12"/>
      <c r="D41" s="15">
        <f t="shared" si="0"/>
        <v>0</v>
      </c>
      <c r="E41" s="12"/>
      <c r="F41" s="13"/>
      <c r="G41" s="13"/>
      <c r="H41" s="15">
        <f t="shared" si="1"/>
        <v>0</v>
      </c>
      <c r="I41" s="13"/>
      <c r="J41" s="16">
        <f t="shared" si="2"/>
        <v>0</v>
      </c>
      <c r="K41" s="14"/>
    </row>
    <row r="42" spans="2:11" ht="12.75">
      <c r="B42" s="12"/>
      <c r="C42" s="12"/>
      <c r="D42" s="12">
        <f>SUM(D40:D41)</f>
        <v>0</v>
      </c>
      <c r="E42" s="12"/>
      <c r="F42" s="13"/>
      <c r="G42" s="13"/>
      <c r="H42" s="12">
        <f>SUM(H40:H41)</f>
        <v>0</v>
      </c>
      <c r="I42" s="13"/>
      <c r="J42" s="13">
        <f>SUM(J40:J41)</f>
        <v>0</v>
      </c>
      <c r="K42" s="14"/>
    </row>
    <row r="43" spans="2:11" ht="12.75">
      <c r="B43" s="12"/>
      <c r="C43" s="12"/>
      <c r="D43" s="12"/>
      <c r="E43" s="12"/>
      <c r="F43" s="13"/>
      <c r="G43" s="13"/>
      <c r="H43" s="12"/>
      <c r="I43" s="13"/>
      <c r="J43" s="13"/>
      <c r="K43" s="14"/>
    </row>
    <row r="44" spans="2:11" ht="12.75">
      <c r="B44" s="12"/>
      <c r="C44" s="12"/>
      <c r="D44" s="12"/>
      <c r="E44" s="12"/>
      <c r="F44" s="13"/>
      <c r="G44" s="13"/>
      <c r="H44" s="12"/>
      <c r="I44" s="13"/>
      <c r="J44" s="13"/>
      <c r="K44" s="14"/>
    </row>
    <row r="45" spans="1:11" ht="12.75">
      <c r="A45" s="44" t="s">
        <v>40</v>
      </c>
      <c r="B45" s="44"/>
      <c r="C45" s="44"/>
      <c r="D45" s="44"/>
      <c r="E45" s="44"/>
      <c r="F45" s="44"/>
      <c r="G45" s="44"/>
      <c r="H45" s="44"/>
      <c r="I45" s="44"/>
      <c r="J45" s="44"/>
      <c r="K45" s="14"/>
    </row>
    <row r="46" spans="1:11" ht="12.75">
      <c r="A46" s="1"/>
      <c r="B46" s="1"/>
      <c r="C46" s="1"/>
      <c r="D46" s="1"/>
      <c r="E46" s="1"/>
      <c r="F46" s="1"/>
      <c r="G46" s="1"/>
      <c r="H46" s="1"/>
      <c r="I46" s="1"/>
      <c r="J46" s="1"/>
      <c r="K46" s="14"/>
    </row>
    <row r="47" spans="2:11" ht="12.75">
      <c r="B47" s="2" t="s">
        <v>2</v>
      </c>
      <c r="C47" s="2"/>
      <c r="E47" s="2"/>
      <c r="F47" s="3" t="s">
        <v>3</v>
      </c>
      <c r="K47" s="14"/>
    </row>
    <row r="48" spans="1:11" ht="12.75">
      <c r="A48" s="10"/>
      <c r="B48" s="11" t="s">
        <v>4</v>
      </c>
      <c r="C48" s="11" t="s">
        <v>5</v>
      </c>
      <c r="D48" s="5"/>
      <c r="E48" s="11"/>
      <c r="F48" s="10" t="s">
        <v>6</v>
      </c>
      <c r="G48" s="10" t="s">
        <v>7</v>
      </c>
      <c r="H48" s="6"/>
      <c r="I48" s="10"/>
      <c r="J48" s="6"/>
      <c r="K48" s="14"/>
    </row>
    <row r="49" spans="2:11" ht="12.75">
      <c r="B49" s="11" t="s">
        <v>47</v>
      </c>
      <c r="C49" s="11" t="s">
        <v>48</v>
      </c>
      <c r="D49" s="5" t="s">
        <v>8</v>
      </c>
      <c r="E49" s="11"/>
      <c r="F49" s="10" t="s">
        <v>49</v>
      </c>
      <c r="G49" s="11" t="s">
        <v>50</v>
      </c>
      <c r="H49" s="6" t="s">
        <v>9</v>
      </c>
      <c r="I49" s="10"/>
      <c r="J49" s="6" t="s">
        <v>12</v>
      </c>
      <c r="K49" s="14"/>
    </row>
    <row r="50" spans="1:11" ht="12.75">
      <c r="A50" s="3" t="s">
        <v>27</v>
      </c>
      <c r="B50" s="12"/>
      <c r="C50" s="12"/>
      <c r="D50" s="12"/>
      <c r="E50" s="12"/>
      <c r="F50" s="13"/>
      <c r="G50" s="13"/>
      <c r="H50" s="12"/>
      <c r="I50" s="13"/>
      <c r="J50" s="13"/>
      <c r="K50" s="14"/>
    </row>
    <row r="51" spans="1:11" ht="12.75">
      <c r="A51" s="4" t="s">
        <v>35</v>
      </c>
      <c r="B51" s="12"/>
      <c r="C51" s="12"/>
      <c r="D51" s="12">
        <f t="shared" si="0"/>
        <v>0</v>
      </c>
      <c r="E51" s="12"/>
      <c r="F51" s="13"/>
      <c r="G51" s="13"/>
      <c r="H51" s="12">
        <f t="shared" si="1"/>
        <v>0</v>
      </c>
      <c r="I51" s="13"/>
      <c r="J51" s="13">
        <f t="shared" si="2"/>
        <v>0</v>
      </c>
      <c r="K51" s="14"/>
    </row>
    <row r="52" spans="1:11" ht="12.75">
      <c r="A52" s="4" t="s">
        <v>28</v>
      </c>
      <c r="B52" s="12"/>
      <c r="C52" s="12"/>
      <c r="D52" s="12">
        <f t="shared" si="0"/>
        <v>0</v>
      </c>
      <c r="E52" s="12"/>
      <c r="F52" s="13"/>
      <c r="G52" s="12"/>
      <c r="H52" s="12">
        <f t="shared" si="1"/>
        <v>0</v>
      </c>
      <c r="I52" s="13"/>
      <c r="J52" s="13">
        <f t="shared" si="2"/>
        <v>0</v>
      </c>
      <c r="K52" s="14"/>
    </row>
    <row r="53" spans="1:11" ht="12.75">
      <c r="A53" s="4" t="s">
        <v>29</v>
      </c>
      <c r="B53" s="12"/>
      <c r="C53" s="12"/>
      <c r="D53" s="12">
        <f t="shared" si="0"/>
        <v>0</v>
      </c>
      <c r="E53" s="12"/>
      <c r="F53" s="13"/>
      <c r="G53" s="12"/>
      <c r="H53" s="12">
        <f t="shared" si="1"/>
        <v>0</v>
      </c>
      <c r="I53" s="13"/>
      <c r="J53" s="13">
        <f t="shared" si="2"/>
        <v>0</v>
      </c>
      <c r="K53" s="14"/>
    </row>
    <row r="54" spans="1:11" ht="12.75">
      <c r="A54" s="4" t="s">
        <v>33</v>
      </c>
      <c r="B54" s="12"/>
      <c r="C54" s="12"/>
      <c r="D54" s="12">
        <f t="shared" si="0"/>
        <v>0</v>
      </c>
      <c r="E54" s="12"/>
      <c r="F54" s="13"/>
      <c r="G54" s="12"/>
      <c r="H54" s="12">
        <f t="shared" si="1"/>
        <v>0</v>
      </c>
      <c r="I54" s="13"/>
      <c r="J54" s="13">
        <f t="shared" si="2"/>
        <v>0</v>
      </c>
      <c r="K54" s="14"/>
    </row>
    <row r="55" spans="1:11" ht="12.75">
      <c r="A55" s="4" t="s">
        <v>31</v>
      </c>
      <c r="B55" s="12"/>
      <c r="C55" s="12"/>
      <c r="D55" s="15">
        <f t="shared" si="0"/>
        <v>0</v>
      </c>
      <c r="E55" s="12"/>
      <c r="F55" s="13"/>
      <c r="G55" s="12"/>
      <c r="H55" s="15">
        <f t="shared" si="1"/>
        <v>0</v>
      </c>
      <c r="I55" s="13"/>
      <c r="J55" s="16">
        <f t="shared" si="2"/>
        <v>0</v>
      </c>
      <c r="K55" s="14"/>
    </row>
    <row r="56" spans="2:11" ht="12.75">
      <c r="B56" s="12"/>
      <c r="C56" s="12"/>
      <c r="D56" s="12">
        <f>SUM(D51:D55)</f>
        <v>0</v>
      </c>
      <c r="E56" s="12"/>
      <c r="F56" s="13"/>
      <c r="G56" s="12"/>
      <c r="H56" s="12">
        <f>SUM(H51:H55)</f>
        <v>0</v>
      </c>
      <c r="I56" s="13"/>
      <c r="J56" s="13">
        <f>SUM(J51:J55)</f>
        <v>0</v>
      </c>
      <c r="K56" s="14"/>
    </row>
    <row r="57" spans="1:11" ht="12.75">
      <c r="A57" s="45" t="s">
        <v>70</v>
      </c>
      <c r="B57" s="45"/>
      <c r="C57" s="12"/>
      <c r="D57" s="12"/>
      <c r="E57" s="12"/>
      <c r="F57" s="13"/>
      <c r="G57" s="13"/>
      <c r="H57" s="12"/>
      <c r="I57" s="13"/>
      <c r="J57" s="13"/>
      <c r="K57" s="14"/>
    </row>
    <row r="58" spans="1:11" ht="12.75">
      <c r="A58" s="4" t="s">
        <v>42</v>
      </c>
      <c r="B58" s="12">
        <v>0</v>
      </c>
      <c r="C58" s="12">
        <v>0</v>
      </c>
      <c r="D58" s="12">
        <f t="shared" si="0"/>
        <v>0</v>
      </c>
      <c r="E58" s="12"/>
      <c r="F58" s="13">
        <f>0.01*$F$9</f>
        <v>0</v>
      </c>
      <c r="G58" s="13">
        <f>0.01*$G$9</f>
        <v>0</v>
      </c>
      <c r="H58" s="12">
        <f t="shared" si="1"/>
        <v>0</v>
      </c>
      <c r="I58" s="13"/>
      <c r="J58" s="13">
        <f t="shared" si="2"/>
        <v>0</v>
      </c>
      <c r="K58" s="14"/>
    </row>
    <row r="59" spans="1:11" ht="12.75">
      <c r="A59" s="4" t="s">
        <v>43</v>
      </c>
      <c r="B59" s="12">
        <v>0</v>
      </c>
      <c r="C59" s="12">
        <v>0</v>
      </c>
      <c r="D59" s="12">
        <f t="shared" si="0"/>
        <v>0</v>
      </c>
      <c r="E59" s="12"/>
      <c r="F59" s="13">
        <f>0.0125*$F$9</f>
        <v>0</v>
      </c>
      <c r="G59" s="13">
        <f>0.0125*$G$9</f>
        <v>0</v>
      </c>
      <c r="H59" s="12">
        <f t="shared" si="1"/>
        <v>0</v>
      </c>
      <c r="I59" s="13"/>
      <c r="J59" s="13">
        <f t="shared" si="2"/>
        <v>0</v>
      </c>
      <c r="K59" s="14"/>
    </row>
    <row r="60" spans="1:11" ht="12.75">
      <c r="A60" s="4" t="s">
        <v>51</v>
      </c>
      <c r="B60" s="12">
        <v>0</v>
      </c>
      <c r="C60" s="12">
        <v>0</v>
      </c>
      <c r="D60" s="15">
        <f t="shared" si="0"/>
        <v>0</v>
      </c>
      <c r="E60" s="12"/>
      <c r="F60" s="13">
        <f>0.0775*$F$9</f>
        <v>0</v>
      </c>
      <c r="G60" s="13">
        <f>0.0775*$G$9</f>
        <v>0</v>
      </c>
      <c r="H60" s="15">
        <f t="shared" si="1"/>
        <v>0</v>
      </c>
      <c r="I60" s="13"/>
      <c r="J60" s="16">
        <f t="shared" si="2"/>
        <v>0</v>
      </c>
      <c r="K60" s="14"/>
    </row>
    <row r="61" spans="2:11" ht="12.75">
      <c r="B61" s="12"/>
      <c r="C61" s="12"/>
      <c r="D61" s="12">
        <f>SUM(D58:D60)</f>
        <v>0</v>
      </c>
      <c r="E61" s="12"/>
      <c r="F61" s="13"/>
      <c r="G61" s="13"/>
      <c r="H61" s="12">
        <f>SUM(H58:H60)</f>
        <v>0</v>
      </c>
      <c r="I61" s="13"/>
      <c r="J61" s="13">
        <f>SUM(J58:J60)</f>
        <v>0</v>
      </c>
      <c r="K61" s="14"/>
    </row>
    <row r="62" spans="2:11" ht="12.75">
      <c r="B62" s="12"/>
      <c r="C62" s="12"/>
      <c r="D62" s="12"/>
      <c r="E62" s="12"/>
      <c r="F62" s="13"/>
      <c r="G62" s="13"/>
      <c r="H62" s="12"/>
      <c r="I62" s="13"/>
      <c r="J62" s="13"/>
      <c r="K62" s="14"/>
    </row>
    <row r="63" spans="1:11" ht="12.75">
      <c r="A63" s="3" t="s">
        <v>41</v>
      </c>
      <c r="B63" s="12"/>
      <c r="C63" s="12"/>
      <c r="D63" s="17">
        <f>D10*0.02</f>
        <v>0</v>
      </c>
      <c r="E63" s="12"/>
      <c r="F63" s="13"/>
      <c r="G63" s="13"/>
      <c r="H63" s="17">
        <f>H10*0.02</f>
        <v>0</v>
      </c>
      <c r="I63" s="18"/>
      <c r="J63" s="18">
        <f t="shared" si="2"/>
        <v>0</v>
      </c>
      <c r="K63" s="14"/>
    </row>
    <row r="64" spans="1:11" ht="13.5" thickBot="1">
      <c r="A64" s="3"/>
      <c r="B64" s="17"/>
      <c r="C64" s="17"/>
      <c r="D64" s="19"/>
      <c r="E64" s="12"/>
      <c r="F64" s="18"/>
      <c r="G64" s="18"/>
      <c r="H64" s="19"/>
      <c r="I64" s="13"/>
      <c r="J64" s="20"/>
      <c r="K64" s="14"/>
    </row>
    <row r="65" spans="1:11" ht="12.75">
      <c r="A65" s="3" t="s">
        <v>36</v>
      </c>
      <c r="B65" s="17"/>
      <c r="C65" s="17"/>
      <c r="D65" s="7">
        <f>D16+D25+D38+D42+D56+D61+D63</f>
        <v>0</v>
      </c>
      <c r="E65" s="12"/>
      <c r="F65" s="17"/>
      <c r="G65" s="17"/>
      <c r="H65" s="7">
        <f>H16+H25+H38+H42+H56+H61+H63</f>
        <v>0</v>
      </c>
      <c r="I65" s="13"/>
      <c r="J65" s="7">
        <f>J16+J25+J38+J42+J56+J61+J63</f>
        <v>0</v>
      </c>
      <c r="K65" s="14"/>
    </row>
    <row r="66" spans="2:11" ht="13.5" thickBot="1">
      <c r="B66" s="17"/>
      <c r="C66" s="17"/>
      <c r="D66" s="19"/>
      <c r="E66" s="12"/>
      <c r="F66" s="18"/>
      <c r="G66" s="18"/>
      <c r="H66" s="20"/>
      <c r="I66" s="13"/>
      <c r="J66" s="20"/>
      <c r="K66" s="14"/>
    </row>
    <row r="67" spans="1:11" ht="12.75">
      <c r="A67" s="4" t="s">
        <v>38</v>
      </c>
      <c r="B67" s="17"/>
      <c r="C67" s="17"/>
      <c r="D67" s="7">
        <f>D10-D65</f>
        <v>0</v>
      </c>
      <c r="E67" s="12"/>
      <c r="F67" s="17"/>
      <c r="G67" s="17"/>
      <c r="H67" s="8">
        <f>H10-H65</f>
        <v>0</v>
      </c>
      <c r="I67" s="13"/>
      <c r="J67" s="8">
        <f>J10-J65</f>
        <v>0</v>
      </c>
      <c r="K67" s="14"/>
    </row>
    <row r="68" spans="2:3" ht="12.75">
      <c r="B68" s="22"/>
      <c r="C68" s="22"/>
    </row>
  </sheetData>
  <sheetProtection/>
  <mergeCells count="3">
    <mergeCell ref="A1:J1"/>
    <mergeCell ref="A45:J45"/>
    <mergeCell ref="A57:B57"/>
  </mergeCells>
  <printOptions/>
  <pageMargins left="0.75" right="0.75" top="0.5" bottom="0.5" header="0.5" footer="0.5"/>
  <pageSetup orientation="landscape" r:id="rId1"/>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J13" sqref="J13"/>
    </sheetView>
  </sheetViews>
  <sheetFormatPr defaultColWidth="9.140625" defaultRowHeight="12.75"/>
  <cols>
    <col min="1" max="1" width="39.00390625" style="0" bestFit="1" customWidth="1"/>
    <col min="2" max="3" width="12.7109375" style="26" customWidth="1"/>
    <col min="5" max="5" width="24.00390625" style="0" bestFit="1" customWidth="1"/>
    <col min="6" max="6" width="12.7109375" style="0" customWidth="1"/>
  </cols>
  <sheetData>
    <row r="1" spans="1:5" ht="13.5" thickBot="1">
      <c r="A1" s="4" t="s">
        <v>55</v>
      </c>
      <c r="E1" s="4" t="s">
        <v>63</v>
      </c>
    </row>
    <row r="2" spans="1:6" ht="13.5" thickBot="1">
      <c r="A2" s="4" t="s">
        <v>58</v>
      </c>
      <c r="B2" s="28"/>
      <c r="E2" s="4" t="s">
        <v>65</v>
      </c>
      <c r="F2" s="23">
        <f>B6</f>
        <v>0</v>
      </c>
    </row>
    <row r="3" ht="13.5" thickBot="1">
      <c r="A3" s="4"/>
    </row>
    <row r="4" spans="1:6" ht="13.5" thickBot="1">
      <c r="A4" s="4" t="s">
        <v>59</v>
      </c>
      <c r="B4" s="28"/>
      <c r="E4" s="4" t="s">
        <v>66</v>
      </c>
      <c r="F4" s="23">
        <f>F2*0.9235</f>
        <v>0</v>
      </c>
    </row>
    <row r="5" spans="1:2" ht="12.75">
      <c r="A5" s="25"/>
      <c r="B5" s="27"/>
    </row>
    <row r="6" spans="1:6" ht="12.75">
      <c r="A6" s="4" t="s">
        <v>61</v>
      </c>
      <c r="B6" s="26">
        <f>B2+B4</f>
        <v>0</v>
      </c>
      <c r="E6" s="4" t="s">
        <v>67</v>
      </c>
      <c r="F6" s="23">
        <f>F4*0.153</f>
        <v>0</v>
      </c>
    </row>
    <row r="7" spans="1:6" ht="12.75">
      <c r="A7" s="4"/>
      <c r="E7" s="24"/>
      <c r="F7" s="24"/>
    </row>
    <row r="8" spans="1:6" ht="12.75">
      <c r="A8" s="4" t="s">
        <v>109</v>
      </c>
      <c r="B8" s="26">
        <f>F8</f>
        <v>0</v>
      </c>
      <c r="E8" s="4" t="s">
        <v>64</v>
      </c>
      <c r="F8" s="23">
        <f>F6*0.5</f>
        <v>0</v>
      </c>
    </row>
    <row r="9" spans="1:3" ht="12.75">
      <c r="A9" s="25"/>
      <c r="B9" s="27"/>
      <c r="C9" s="27"/>
    </row>
    <row r="10" spans="1:3" ht="12.75">
      <c r="A10" s="4" t="s">
        <v>60</v>
      </c>
      <c r="C10" s="26">
        <f>B6+B8</f>
        <v>0</v>
      </c>
    </row>
    <row r="12" ht="12.75">
      <c r="A12" s="4" t="s">
        <v>1</v>
      </c>
    </row>
    <row r="13" ht="12.75">
      <c r="A13" s="4"/>
    </row>
    <row r="14" spans="1:2" ht="12.75">
      <c r="A14" s="4" t="s">
        <v>45</v>
      </c>
      <c r="B14" s="26">
        <f>B6*0.05</f>
        <v>0</v>
      </c>
    </row>
    <row r="15" ht="12.75">
      <c r="A15" s="4"/>
    </row>
    <row r="16" spans="1:2" ht="12.75">
      <c r="A16" s="4" t="s">
        <v>44</v>
      </c>
      <c r="B16" s="26">
        <f>B6*0.125</f>
        <v>0</v>
      </c>
    </row>
    <row r="17" ht="12.75">
      <c r="A17" s="4"/>
    </row>
    <row r="18" spans="1:2" ht="12.75">
      <c r="A18" s="4" t="s">
        <v>62</v>
      </c>
      <c r="B18" s="26">
        <f>C10*0.0075</f>
        <v>0</v>
      </c>
    </row>
    <row r="19" spans="1:3" ht="12.75">
      <c r="A19" s="25"/>
      <c r="B19" s="27"/>
      <c r="C19" s="27"/>
    </row>
    <row r="20" spans="1:3" ht="12.75">
      <c r="A20" s="4" t="s">
        <v>56</v>
      </c>
      <c r="C20" s="26">
        <f>B14+B16+B18</f>
        <v>0</v>
      </c>
    </row>
    <row r="22" spans="1:3" ht="12.75">
      <c r="A22" s="4" t="s">
        <v>57</v>
      </c>
      <c r="C22" s="26">
        <f>C10+C20</f>
        <v>0</v>
      </c>
    </row>
  </sheetData>
  <sheetProtection/>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
    </sheetView>
  </sheetViews>
  <sheetFormatPr defaultColWidth="9.140625" defaultRowHeight="12.75"/>
  <cols>
    <col min="1" max="1" width="39.00390625" style="0" bestFit="1" customWidth="1"/>
    <col min="2" max="3" width="12.7109375" style="26" customWidth="1"/>
    <col min="5" max="5" width="24.00390625" style="0" bestFit="1" customWidth="1"/>
    <col min="6" max="6" width="12.7109375" style="0" customWidth="1"/>
  </cols>
  <sheetData>
    <row r="1" spans="1:5" ht="13.5" thickBot="1">
      <c r="A1" s="4" t="s">
        <v>55</v>
      </c>
      <c r="E1" s="4" t="s">
        <v>63</v>
      </c>
    </row>
    <row r="2" spans="1:6" ht="13.5" thickBot="1">
      <c r="A2" s="4" t="s">
        <v>58</v>
      </c>
      <c r="B2" s="28"/>
      <c r="E2" s="4" t="s">
        <v>65</v>
      </c>
      <c r="F2" s="23">
        <f>B6</f>
        <v>0</v>
      </c>
    </row>
    <row r="3" ht="13.5" thickBot="1">
      <c r="A3" s="4"/>
    </row>
    <row r="4" spans="1:6" ht="13.5" thickBot="1">
      <c r="A4" s="4" t="s">
        <v>59</v>
      </c>
      <c r="B4" s="28"/>
      <c r="E4" s="4" t="s">
        <v>66</v>
      </c>
      <c r="F4" s="23">
        <f>F2*0.9235</f>
        <v>0</v>
      </c>
    </row>
    <row r="5" spans="1:2" ht="12.75">
      <c r="A5" s="25"/>
      <c r="B5" s="27"/>
    </row>
    <row r="6" spans="1:6" ht="12.75">
      <c r="A6" s="4" t="s">
        <v>61</v>
      </c>
      <c r="B6" s="26">
        <f>B2+B4</f>
        <v>0</v>
      </c>
      <c r="E6" s="4" t="s">
        <v>67</v>
      </c>
      <c r="F6" s="23">
        <f>F4*0.153</f>
        <v>0</v>
      </c>
    </row>
    <row r="7" spans="1:6" ht="12.75">
      <c r="A7" s="4"/>
      <c r="E7" s="24"/>
      <c r="F7" s="24"/>
    </row>
    <row r="8" spans="1:6" ht="12.75">
      <c r="A8" s="4" t="s">
        <v>109</v>
      </c>
      <c r="B8" s="26">
        <f>F8</f>
        <v>0</v>
      </c>
      <c r="E8" s="4" t="s">
        <v>64</v>
      </c>
      <c r="F8" s="23">
        <f>F6*0.5</f>
        <v>0</v>
      </c>
    </row>
    <row r="9" spans="1:3" ht="12.75">
      <c r="A9" s="25"/>
      <c r="B9" s="27"/>
      <c r="C9" s="27"/>
    </row>
    <row r="10" spans="1:3" ht="12.75">
      <c r="A10" s="4" t="s">
        <v>60</v>
      </c>
      <c r="C10" s="26">
        <f>B6+B8</f>
        <v>0</v>
      </c>
    </row>
    <row r="12" ht="12.75">
      <c r="A12" s="4" t="s">
        <v>1</v>
      </c>
    </row>
    <row r="13" ht="12.75">
      <c r="A13" s="4"/>
    </row>
    <row r="14" spans="1:2" ht="12.75">
      <c r="A14" s="4" t="s">
        <v>45</v>
      </c>
      <c r="B14" s="26">
        <f>B6*0.05</f>
        <v>0</v>
      </c>
    </row>
    <row r="15" ht="12.75">
      <c r="A15" s="4"/>
    </row>
    <row r="16" spans="1:2" ht="12.75">
      <c r="A16" s="4" t="s">
        <v>44</v>
      </c>
      <c r="B16" s="26">
        <f>B6*0.125</f>
        <v>0</v>
      </c>
    </row>
    <row r="17" ht="12.75">
      <c r="A17" s="4"/>
    </row>
    <row r="18" spans="1:2" ht="12.75">
      <c r="A18" s="4" t="s">
        <v>62</v>
      </c>
      <c r="B18" s="26">
        <f>C10*0.0075</f>
        <v>0</v>
      </c>
    </row>
    <row r="19" spans="1:3" ht="12.75">
      <c r="A19" s="25"/>
      <c r="B19" s="27"/>
      <c r="C19" s="27"/>
    </row>
    <row r="20" spans="1:3" ht="12.75">
      <c r="A20" s="4" t="s">
        <v>56</v>
      </c>
      <c r="C20" s="26">
        <f>B14+B16+B18</f>
        <v>0</v>
      </c>
    </row>
    <row r="22" spans="1:3" ht="12.75">
      <c r="A22" s="4" t="s">
        <v>57</v>
      </c>
      <c r="C22" s="26">
        <f>C10+C20</f>
        <v>0</v>
      </c>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G37"/>
  <sheetViews>
    <sheetView zoomScalePageLayoutView="0" workbookViewId="0" topLeftCell="A1">
      <selection activeCell="A1" sqref="A1:E1"/>
    </sheetView>
  </sheetViews>
  <sheetFormatPr defaultColWidth="9.140625" defaultRowHeight="12.75"/>
  <cols>
    <col min="1" max="1" width="42.421875" style="0" customWidth="1"/>
    <col min="2" max="2" width="12.7109375" style="26" customWidth="1"/>
    <col min="4" max="4" width="12.7109375" style="26" customWidth="1"/>
    <col min="5" max="5" width="4.421875" style="30" customWidth="1"/>
  </cols>
  <sheetData>
    <row r="1" spans="1:7" ht="12.75">
      <c r="A1" s="44" t="s">
        <v>75</v>
      </c>
      <c r="B1" s="44"/>
      <c r="C1" s="44"/>
      <c r="D1" s="44"/>
      <c r="E1" s="44"/>
      <c r="F1" s="32"/>
      <c r="G1" s="32"/>
    </row>
    <row r="2" spans="1:7" ht="12.75">
      <c r="A2" s="44" t="s">
        <v>112</v>
      </c>
      <c r="B2" s="44"/>
      <c r="C2" s="44"/>
      <c r="D2" s="44"/>
      <c r="E2" s="44"/>
      <c r="F2" s="32"/>
      <c r="G2" s="32"/>
    </row>
    <row r="4" spans="1:7" ht="12.75">
      <c r="A4" s="4" t="s">
        <v>76</v>
      </c>
      <c r="B4" s="46"/>
      <c r="C4" s="46"/>
      <c r="D4" s="46"/>
      <c r="E4" s="39"/>
      <c r="F4" s="33"/>
      <c r="G4" s="33"/>
    </row>
    <row r="5" spans="1:7" ht="12.75">
      <c r="A5" s="31" t="s">
        <v>77</v>
      </c>
      <c r="B5" s="47"/>
      <c r="C5" s="47"/>
      <c r="D5" s="47"/>
      <c r="E5" s="40"/>
      <c r="F5" s="34"/>
      <c r="G5" s="34"/>
    </row>
    <row r="7" spans="1:4" ht="12.75">
      <c r="A7" s="4"/>
      <c r="B7" s="35" t="s">
        <v>79</v>
      </c>
      <c r="D7" s="35" t="s">
        <v>80</v>
      </c>
    </row>
    <row r="8" spans="1:4" ht="13.5" thickBot="1">
      <c r="A8" s="36" t="s">
        <v>78</v>
      </c>
      <c r="B8" s="37" t="s">
        <v>10</v>
      </c>
      <c r="C8" s="38"/>
      <c r="D8" s="37" t="s">
        <v>10</v>
      </c>
    </row>
    <row r="9" ht="12.75">
      <c r="A9" s="41" t="s">
        <v>81</v>
      </c>
    </row>
    <row r="10" ht="12.75">
      <c r="A10" s="41" t="s">
        <v>106</v>
      </c>
    </row>
    <row r="11" ht="12.75">
      <c r="A11" s="41" t="s">
        <v>82</v>
      </c>
    </row>
    <row r="12" ht="12.75">
      <c r="A12" s="41" t="s">
        <v>83</v>
      </c>
    </row>
    <row r="13" ht="12.75">
      <c r="A13" s="41" t="s">
        <v>84</v>
      </c>
    </row>
    <row r="14" ht="12.75">
      <c r="A14" s="41" t="s">
        <v>85</v>
      </c>
    </row>
    <row r="15" ht="12.75">
      <c r="A15" s="41" t="s">
        <v>86</v>
      </c>
    </row>
    <row r="16" ht="12.75">
      <c r="A16" s="41" t="s">
        <v>87</v>
      </c>
    </row>
    <row r="17" ht="12.75">
      <c r="A17" s="41" t="s">
        <v>88</v>
      </c>
    </row>
    <row r="18" ht="12.75">
      <c r="A18" s="41" t="s">
        <v>89</v>
      </c>
    </row>
    <row r="19" ht="12.75">
      <c r="A19" s="41" t="s">
        <v>90</v>
      </c>
    </row>
    <row r="20" ht="12.75">
      <c r="A20" s="41" t="s">
        <v>91</v>
      </c>
    </row>
    <row r="21" ht="12.75">
      <c r="A21" s="41" t="s">
        <v>92</v>
      </c>
    </row>
    <row r="22" ht="12.75">
      <c r="A22" s="41" t="s">
        <v>93</v>
      </c>
    </row>
    <row r="24" spans="1:4" ht="12.75">
      <c r="A24" s="4" t="s">
        <v>94</v>
      </c>
      <c r="B24" s="26">
        <f>SUM(B9:B22)</f>
        <v>0</v>
      </c>
      <c r="D24" s="26">
        <f>SUM(D9:D22)</f>
        <v>0</v>
      </c>
    </row>
    <row r="26" spans="1:2" ht="12.75">
      <c r="A26" s="4" t="s">
        <v>95</v>
      </c>
      <c r="B26" s="26">
        <f>B24*0.1</f>
        <v>0</v>
      </c>
    </row>
    <row r="28" spans="1:5" ht="13.5" thickBot="1">
      <c r="A28" s="4" t="s">
        <v>96</v>
      </c>
      <c r="B28" s="42">
        <f>B24+B26</f>
        <v>0</v>
      </c>
      <c r="D28" s="42">
        <f>D24</f>
        <v>0</v>
      </c>
      <c r="E28" s="29" t="s">
        <v>101</v>
      </c>
    </row>
    <row r="29" ht="13.5" thickTop="1"/>
    <row r="30" spans="1:5" ht="12.75">
      <c r="A30" s="4" t="s">
        <v>97</v>
      </c>
      <c r="E30" s="29" t="s">
        <v>99</v>
      </c>
    </row>
    <row r="32" spans="1:5" ht="12.75">
      <c r="A32" s="4" t="s">
        <v>98</v>
      </c>
      <c r="E32" s="29" t="s">
        <v>100</v>
      </c>
    </row>
    <row r="34" ht="12.75">
      <c r="A34" s="4" t="s">
        <v>102</v>
      </c>
    </row>
    <row r="35" ht="12.75">
      <c r="A35" s="4" t="s">
        <v>103</v>
      </c>
    </row>
    <row r="37" spans="1:5" ht="12.75">
      <c r="A37" s="48" t="s">
        <v>108</v>
      </c>
      <c r="B37" s="48"/>
      <c r="C37" s="48"/>
      <c r="D37" s="48"/>
      <c r="E37" s="48"/>
    </row>
  </sheetData>
  <sheetProtection/>
  <mergeCells count="5">
    <mergeCell ref="B4:D4"/>
    <mergeCell ref="B5:D5"/>
    <mergeCell ref="A1:E1"/>
    <mergeCell ref="A2:E2"/>
    <mergeCell ref="A37:E37"/>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E1"/>
    </sheetView>
  </sheetViews>
  <sheetFormatPr defaultColWidth="9.140625" defaultRowHeight="12.75"/>
  <cols>
    <col min="1" max="1" width="42.421875" style="0" customWidth="1"/>
    <col min="2" max="2" width="12.7109375" style="26" customWidth="1"/>
    <col min="4" max="4" width="12.7109375" style="26" customWidth="1"/>
    <col min="5" max="5" width="4.421875" style="30" customWidth="1"/>
  </cols>
  <sheetData>
    <row r="1" spans="1:7" ht="12.75">
      <c r="A1" s="44" t="s">
        <v>75</v>
      </c>
      <c r="B1" s="44"/>
      <c r="C1" s="44"/>
      <c r="D1" s="44"/>
      <c r="E1" s="44"/>
      <c r="F1" s="32"/>
      <c r="G1" s="32"/>
    </row>
    <row r="2" spans="1:7" ht="12.75">
      <c r="A2" s="44" t="s">
        <v>104</v>
      </c>
      <c r="B2" s="44"/>
      <c r="C2" s="44"/>
      <c r="D2" s="44"/>
      <c r="E2" s="44"/>
      <c r="F2" s="32"/>
      <c r="G2" s="32"/>
    </row>
    <row r="4" spans="1:7" ht="12.75">
      <c r="A4" s="4" t="s">
        <v>76</v>
      </c>
      <c r="B4" s="46"/>
      <c r="C4" s="46"/>
      <c r="D4" s="46"/>
      <c r="E4" s="39"/>
      <c r="F4" s="33"/>
      <c r="G4" s="33"/>
    </row>
    <row r="5" spans="1:7" ht="12.75">
      <c r="A5" s="31" t="s">
        <v>77</v>
      </c>
      <c r="B5" s="47"/>
      <c r="C5" s="47"/>
      <c r="D5" s="47"/>
      <c r="E5" s="40"/>
      <c r="F5" s="34"/>
      <c r="G5" s="34"/>
    </row>
    <row r="7" spans="1:4" ht="12.75">
      <c r="A7" s="4"/>
      <c r="B7" s="35" t="s">
        <v>79</v>
      </c>
      <c r="D7" s="35" t="s">
        <v>80</v>
      </c>
    </row>
    <row r="8" spans="1:4" ht="13.5" thickBot="1">
      <c r="A8" s="36" t="s">
        <v>78</v>
      </c>
      <c r="B8" s="37" t="s">
        <v>10</v>
      </c>
      <c r="C8" s="38"/>
      <c r="D8" s="37" t="s">
        <v>10</v>
      </c>
    </row>
    <row r="9" ht="12.75">
      <c r="A9" s="41" t="s">
        <v>105</v>
      </c>
    </row>
    <row r="10" ht="12.75">
      <c r="A10" s="41" t="s">
        <v>85</v>
      </c>
    </row>
    <row r="11" ht="12.75">
      <c r="A11" s="41" t="s">
        <v>86</v>
      </c>
    </row>
    <row r="12" ht="12.75">
      <c r="A12" s="41" t="s">
        <v>87</v>
      </c>
    </row>
    <row r="13" ht="12.75">
      <c r="A13" s="41" t="s">
        <v>88</v>
      </c>
    </row>
    <row r="14" ht="12.75">
      <c r="A14" s="41" t="s">
        <v>89</v>
      </c>
    </row>
    <row r="15" ht="12.75">
      <c r="A15" s="41" t="s">
        <v>90</v>
      </c>
    </row>
    <row r="16" ht="12.75">
      <c r="A16" s="41" t="s">
        <v>91</v>
      </c>
    </row>
    <row r="17" ht="12.75">
      <c r="A17" s="41" t="s">
        <v>92</v>
      </c>
    </row>
    <row r="19" spans="1:4" ht="12.75">
      <c r="A19" s="4" t="s">
        <v>94</v>
      </c>
      <c r="B19" s="26">
        <f>SUM(B9:B17)</f>
        <v>0</v>
      </c>
      <c r="D19" s="26">
        <f>SUM(D9:D17)</f>
        <v>0</v>
      </c>
    </row>
    <row r="21" spans="1:2" ht="12.75">
      <c r="A21" s="4" t="s">
        <v>95</v>
      </c>
      <c r="B21" s="26">
        <f>B19*0.1</f>
        <v>0</v>
      </c>
    </row>
    <row r="23" spans="1:5" ht="13.5" thickBot="1">
      <c r="A23" s="4" t="s">
        <v>96</v>
      </c>
      <c r="B23" s="42">
        <f>B19+B21</f>
        <v>0</v>
      </c>
      <c r="D23" s="42">
        <f>D19</f>
        <v>0</v>
      </c>
      <c r="E23" s="29" t="s">
        <v>101</v>
      </c>
    </row>
    <row r="24" ht="13.5" thickTop="1"/>
    <row r="25" spans="1:5" ht="12.75">
      <c r="A25" s="4" t="s">
        <v>97</v>
      </c>
      <c r="E25" s="29" t="s">
        <v>99</v>
      </c>
    </row>
    <row r="27" spans="1:7" s="26" customFormat="1" ht="12.75">
      <c r="A27" s="49" t="s">
        <v>107</v>
      </c>
      <c r="B27" s="49"/>
      <c r="C27" s="49"/>
      <c r="D27" s="49"/>
      <c r="E27" s="30"/>
      <c r="F27"/>
      <c r="G27"/>
    </row>
    <row r="28" spans="1:7" s="26" customFormat="1" ht="12.75">
      <c r="A28" s="49" t="s">
        <v>103</v>
      </c>
      <c r="B28" s="49"/>
      <c r="C28" s="49"/>
      <c r="D28" s="49"/>
      <c r="E28" s="30"/>
      <c r="F28"/>
      <c r="G28"/>
    </row>
    <row r="30" spans="1:5" ht="12.75">
      <c r="A30" s="48" t="s">
        <v>108</v>
      </c>
      <c r="B30" s="48"/>
      <c r="C30" s="48"/>
      <c r="D30" s="48"/>
      <c r="E30" s="48"/>
    </row>
  </sheetData>
  <sheetProtection/>
  <mergeCells count="7">
    <mergeCell ref="A30:E30"/>
    <mergeCell ref="B4:D4"/>
    <mergeCell ref="B5:D5"/>
    <mergeCell ref="A27:D27"/>
    <mergeCell ref="A28:D28"/>
    <mergeCell ref="A1:E1"/>
    <mergeCell ref="A2:E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Hope Church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Brett</dc:creator>
  <cp:keywords/>
  <dc:description/>
  <cp:lastModifiedBy>Brett</cp:lastModifiedBy>
  <cp:lastPrinted>2010-10-26T05:18:18Z</cp:lastPrinted>
  <dcterms:created xsi:type="dcterms:W3CDTF">2009-02-16T15:37:38Z</dcterms:created>
  <dcterms:modified xsi:type="dcterms:W3CDTF">2011-05-12T19:39:48Z</dcterms:modified>
  <cp:category/>
  <cp:version/>
  <cp:contentType/>
  <cp:contentStatus/>
</cp:coreProperties>
</file>